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vyjmenovane latky" sheetId="1" r:id="rId1"/>
    <sheet name="nebezpecne vlastnosti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6" i="1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F25"/>
  <c r="H25"/>
  <c r="F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F32"/>
  <c r="H32"/>
  <c r="E33"/>
  <c r="F33"/>
  <c r="G33"/>
  <c r="H33"/>
  <c r="E34"/>
  <c r="F34"/>
  <c r="G34"/>
  <c r="H34"/>
  <c r="F35"/>
  <c r="H35"/>
  <c r="E36"/>
  <c r="F36"/>
  <c r="G36"/>
  <c r="H36"/>
  <c r="F15"/>
  <c r="H15" s="1"/>
  <c r="E15"/>
  <c r="G15" s="1"/>
  <c r="F14"/>
  <c r="H14" s="1"/>
  <c r="E14"/>
  <c r="G14" s="1"/>
  <c r="F13"/>
  <c r="H13" s="1"/>
  <c r="F12"/>
  <c r="H12" s="1"/>
  <c r="E12"/>
  <c r="G12" s="1"/>
  <c r="F11"/>
  <c r="H11" s="1"/>
  <c r="E11"/>
  <c r="G11" s="1"/>
  <c r="F10"/>
  <c r="H10" s="1"/>
  <c r="F9"/>
  <c r="H9" s="1"/>
  <c r="F8"/>
  <c r="H8" s="1"/>
  <c r="E8"/>
  <c r="G8" s="1"/>
  <c r="F7"/>
  <c r="H7" s="1"/>
  <c r="E7"/>
  <c r="G7" s="1"/>
  <c r="F6"/>
  <c r="H6" s="1"/>
  <c r="E6"/>
  <c r="G6" s="1"/>
  <c r="F5"/>
  <c r="H5" s="1"/>
  <c r="H37" s="1"/>
  <c r="C37" s="1"/>
  <c r="C38" s="1"/>
  <c r="F4"/>
  <c r="H4" s="1"/>
  <c r="E4"/>
  <c r="G4" s="1"/>
  <c r="F3"/>
  <c r="H3" s="1"/>
  <c r="E3"/>
  <c r="G3" s="1"/>
  <c r="D5" i="2"/>
  <c r="D13"/>
  <c r="D10"/>
  <c r="D9"/>
  <c r="H4"/>
  <c r="H6"/>
  <c r="H7"/>
  <c r="H8"/>
  <c r="H11"/>
  <c r="H12"/>
  <c r="H14"/>
  <c r="H15"/>
  <c r="G4"/>
  <c r="G6"/>
  <c r="G7"/>
  <c r="G8"/>
  <c r="G11"/>
  <c r="G12"/>
  <c r="G14"/>
  <c r="G15"/>
  <c r="F4"/>
  <c r="F5"/>
  <c r="H5" s="1"/>
  <c r="F6"/>
  <c r="F7"/>
  <c r="F8"/>
  <c r="F9"/>
  <c r="H9" s="1"/>
  <c r="F10"/>
  <c r="H10" s="1"/>
  <c r="F11"/>
  <c r="F12"/>
  <c r="F13"/>
  <c r="H13" s="1"/>
  <c r="F14"/>
  <c r="F15"/>
  <c r="E4"/>
  <c r="E5"/>
  <c r="G5" s="1"/>
  <c r="E6"/>
  <c r="E7"/>
  <c r="E8"/>
  <c r="E9"/>
  <c r="G9" s="1"/>
  <c r="E10"/>
  <c r="G10" s="1"/>
  <c r="E11"/>
  <c r="E12"/>
  <c r="E13"/>
  <c r="G13" s="1"/>
  <c r="E14"/>
  <c r="E15"/>
  <c r="F3"/>
  <c r="H3" s="1"/>
  <c r="E3"/>
  <c r="G3" s="1"/>
  <c r="E5" i="1" l="1"/>
  <c r="G5" s="1"/>
  <c r="G37" s="1"/>
  <c r="B37" s="1"/>
  <c r="B38" s="1"/>
  <c r="E9"/>
  <c r="G9" s="1"/>
  <c r="E10"/>
  <c r="G10" s="1"/>
  <c r="G16" i="2"/>
  <c r="B16" s="1"/>
  <c r="B17" s="1"/>
  <c r="H16"/>
  <c r="C16" s="1"/>
  <c r="C17" s="1"/>
</calcChain>
</file>

<file path=xl/comments1.xml><?xml version="1.0" encoding="utf-8"?>
<comments xmlns="http://schemas.openxmlformats.org/spreadsheetml/2006/main">
  <authors>
    <author>DP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xylen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methylethylketon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Chemosil 511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PCE, chemosil 425</t>
        </r>
      </text>
    </comment>
  </commentList>
</comments>
</file>

<file path=xl/comments2.xml><?xml version="1.0" encoding="utf-8"?>
<comments xmlns="http://schemas.openxmlformats.org/spreadsheetml/2006/main">
  <authors>
    <author>DP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xylen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methylethylketon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Chemosil 511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DP:</t>
        </r>
        <r>
          <rPr>
            <sz val="9"/>
            <color indexed="81"/>
            <rFont val="Tahoma"/>
            <family val="2"/>
            <charset val="238"/>
          </rPr>
          <t xml:space="preserve">
PCE, chemosil 425</t>
        </r>
      </text>
    </comment>
  </commentList>
</comments>
</file>

<file path=xl/sharedStrings.xml><?xml version="1.0" encoding="utf-8"?>
<sst xmlns="http://schemas.openxmlformats.org/spreadsheetml/2006/main" count="90" uniqueCount="77">
  <si>
    <t>Nebezpečné látky, které jsou klasifikovány jako (viz poznámka 1)</t>
  </si>
  <si>
    <t>množství v tunách</t>
  </si>
  <si>
    <t>sloupec 1</t>
  </si>
  <si>
    <t>sloupec 2</t>
  </si>
  <si>
    <t>1. Vysoce toxické</t>
  </si>
  <si>
    <t>2. Toxické</t>
  </si>
  <si>
    <t>3. Oxidující</t>
  </si>
  <si>
    <t>6. Hořlavé (viz poznámka 3(a))</t>
  </si>
  <si>
    <t>7a. Vysoce hořlavé (viz poznámka 3(b) bod 1))</t>
  </si>
  <si>
    <t>7b. Vysoce hořlavé kapaliny (viz poznámka 3(b) bod 2))</t>
  </si>
  <si>
    <t>8. Extrémně hořlavé (viz poznámka 3(c))</t>
  </si>
  <si>
    <t>5. Výbušné (viz poznámka 2) když látka, přípravek nebo předmět 1. 1, 1.2, 1.3, 1.5 nebo 1.6 Dohody ADR nebo jsou označeny patří do kteréhokoliv z podtříd standardními větami označujícími specifickou rizikovost R2 nebo R3</t>
  </si>
  <si>
    <t>4. Výbušné (viz poznámka 2)když látka, přípravek nebo předmět patří do podtřídy 1.4 Dohody ADR</t>
  </si>
  <si>
    <t xml:space="preserve">10. Další nebezpečné vlastnosti které nejsou uvedeny výše ve spojení se standardními větami označujícími specifickou rizikovost: i) R14: reaguje prudce s vodou (včetně R14/15) </t>
  </si>
  <si>
    <t xml:space="preserve">9. Nebezpečné pro životní prostředí, označené standardními větami označujícími specifickou rizikovost: i) R50: vysoce toxické pro vodní organismy (zahrnující R50/53) </t>
  </si>
  <si>
    <t>9. Nebezpečné pro životní prostředí, označené standardními větami označujícími specifickou rizikovost: ii) R51/53: toxické pro vodní organismy, může vyvolat dlouhodobé nepříznivé účinky ve vodném prostředí</t>
  </si>
  <si>
    <t>10. Další nebezpečné vlastnosti které nejsou uvedeny výše ve spojení se standardními větami označujícími specifickou rizikovost: ii) R29: při styku s vodou se uvolňuje toxický plyn</t>
  </si>
  <si>
    <t xml:space="preserve">Max. skladované množství v tunách </t>
  </si>
  <si>
    <t>% ke sloupci 1</t>
  </si>
  <si>
    <t>% ke sloupci 2</t>
  </si>
  <si>
    <t>a) hořlavé kapaliny: látky a přípravky, které mají bod vzplanutí vyšší než nebo rovno 21 °C a méně než nebo rovno 55 °C (označení specifické rizikovosti standardní větou R10), podporující hoření;</t>
  </si>
  <si>
    <t>b) vysoce hořlavé kapaliny</t>
  </si>
  <si>
    <t>1) - látky a přípravky, které se mohou zahřát a nakonec vzplanout v kontaktu se vzduchem za okolní teploty bez jakéhokoli přívodu energie (označení specifické rizikovosti standardní větou R17),</t>
  </si>
  <si>
    <t>- látky a přípravky, které mají bod vzplanutí nižší než 55 °C a které zůstávají pod tlakem kapalné, u kterých zejména podmínky zpracování jako vysoký tlak nebo vysoká teplota mohou vytvořit nebezpečí závažné havárie,</t>
  </si>
  <si>
    <t>2) látky a přípravky s bodem vzplanutí nižším než 21 °C, které nejsou extrémně hořlavé (označení specifické rizikovosti standardní větou R11, druhá odrážka písm. b) bod 1).</t>
  </si>
  <si>
    <t>c) extrémně hořlavé plyny a kapaliny:</t>
  </si>
  <si>
    <t>1) kapalné látky a přípravky, které mají bod vzplanutí nižší než 0 °C a bod varu (nebo v případě rozmezí varu počáteční bod varu), který je za normálního tlaku nižší nebo rovný 35 °C (označení specifické rizikovosti standardní větou R12), a</t>
  </si>
  <si>
    <t>2) plyny, které jsou hořlavé ve styku se vzduchem za okolní teploty a tlaku (označení specifické rizikovosti standardní větou R 12), vyskytující se v plynném nebo nadkritickém stavu, a</t>
  </si>
  <si>
    <t>3) hořlavé a vysoce hořlavé kapalné látky a přípravky udržované o teplotě nad jejich bodem varu.</t>
  </si>
  <si>
    <t>Celkové vyhodnocení pro jednotlivé sloupce - koeficient</t>
  </si>
  <si>
    <t>Kategorie</t>
  </si>
  <si>
    <t>Vysvětlivky</t>
  </si>
  <si>
    <t>Výpočet</t>
  </si>
  <si>
    <t>podmínka 2% sloupec A</t>
  </si>
  <si>
    <t>podmínka 2% sloupec B</t>
  </si>
  <si>
    <t>Dusičnan amonný (viz poznámku 1)</t>
  </si>
  <si>
    <t>Dusičnan amonný (viz poznámku 2)</t>
  </si>
  <si>
    <t>Dusičnan amonný (viz poznámku 3)</t>
  </si>
  <si>
    <t>Dusičnan amonný (viz poznámku 4)</t>
  </si>
  <si>
    <t>Dusičnan draselný (viz poznámku 5)</t>
  </si>
  <si>
    <t>Dusičnan draselný (viz poznámku 6)</t>
  </si>
  <si>
    <t>Oxid arseničný, kyselina arseničná nebo její soli</t>
  </si>
  <si>
    <t>Oxid arsenitý, kyselina arsenitá nebo její soli</t>
  </si>
  <si>
    <t>Brom</t>
  </si>
  <si>
    <t>Chlór</t>
  </si>
  <si>
    <t>Sloučeniny niklu ve formě inhalovatelného prášku (oxid nikelnatý, oxid nikličitý, sulfid nikelnatý, disulfid triniklu, oxid niklitý)</t>
  </si>
  <si>
    <t>Ethylenimin</t>
  </si>
  <si>
    <t>Fluor</t>
  </si>
  <si>
    <t>Formaldehyd (koncentrace &gt;= 90%)</t>
  </si>
  <si>
    <t>Vodík</t>
  </si>
  <si>
    <t>Chlorovodík (zkapalněný)</t>
  </si>
  <si>
    <t>Alkyly olova</t>
  </si>
  <si>
    <t>Zkapalnčné extrémně hořlavé plyny (včetně LPG) a zemní plyn</t>
  </si>
  <si>
    <t>Acetylen</t>
  </si>
  <si>
    <t>Ethylenoxid</t>
  </si>
  <si>
    <t>Propylenoxid</t>
  </si>
  <si>
    <t>Methanol</t>
  </si>
  <si>
    <t>4,4-Methylenbis(2-chloranilin) nebo soli ve formě prášku</t>
  </si>
  <si>
    <t>Methyl-isokyanát</t>
  </si>
  <si>
    <t>Kyslík</t>
  </si>
  <si>
    <t>Toluen-diisokyanát</t>
  </si>
  <si>
    <t>Karbonyl dichlorid (fosgen)</t>
  </si>
  <si>
    <t>Arsenovodík (arsin)</t>
  </si>
  <si>
    <t>Fosforovodík (fosfin)</t>
  </si>
  <si>
    <t>Chlorid sirnatý</t>
  </si>
  <si>
    <t>Oxid sírový</t>
  </si>
  <si>
    <t>Polychlorované dibenzofurany a polychlorované dibenzodioxiny (včetně TCDD), počítané jako TCDD ekvivalent (viz poznámku 7)</t>
  </si>
  <si>
    <t>Tyto KARCINOGENY v koncentracích větších než 5 % hmotnostních: 4-aminobifenyl nebo jeho soli, benzotrichlorid, benzidin nebo jeho soli, bis(chlormethyl) ether, chlormethyl methyl ether, 1,2-dibromethan, diethyl sulfát, dimetlyl sulfát, dimethylkarbamoyl chlorid, 1,2-dibrom-3-chlorpropan, 1,2-dimethy1 hydrazin, dimethyl nitrosoamin, hexamethylfosfotriamid, hydrazin, 2-nafthylamin nebo jeho soli, 4-nitrodifeny1 a 1,3 propansulton</t>
  </si>
  <si>
    <t>Ropné produkty: benziny, oleje, petroleje atd.</t>
  </si>
  <si>
    <t>Poznámka 1 k Tabulce I</t>
  </si>
  <si>
    <t>Dusičnan amonný (5 000/10 000) - hnojiva schopná samovolného rozkladu.</t>
  </si>
  <si>
    <t>Používá se pro vícesložková/směsná hnojiva (vícesložková/směsná hnojiva obsahující dusičnan amonný s fosforečnanem a/nebo uhličitanem draselným), u kterých je obsah dusíku z dusičnanu amonného</t>
  </si>
  <si>
    <t>- 15,75 % hmotnostních (obsah dusíku z dusičnanu amonného 15,75 % hmotnostních odpovídá dusičnanu amonnému o koncentraci 45 %) až 24,5 % hmotnostních (obsah dusíku z dusičnanu amonného 24,5 % hmotnostních odpovídá dusičnanu amonnému o koncentraci 70 %), a které obsahují celkem ne více než 0,4 % spalitelných/organických látek nebo splňují požadavky zákona č. 156/1998 Sb., o hnojivech, pomocných půdních látkách, pomocných rostlinných přípravcích a substrátech a o agrochemickém zkoušení zemědělských půd (zákon o hnojivech), ve znění pozdějších předpisů.</t>
  </si>
  <si>
    <t>- 15,75 % hmotnostních (obsah dusíku z dusičnanu amonného 15,75 % hmotnostních odpovídá dusičnanu amonnému o koncentraci 45 %) nebo méně a spalitelné látky nejsou omezeny, a které jsou podle mezinárodní úmluvy23) schopny samovolného rozkladu.</t>
  </si>
  <si>
    <t>Poznámka 2 k Tabulce I</t>
  </si>
  <si>
    <t>1 - Dusičnan amonný (5 000/10 000) - hnojiva schopná samovolného rozkladu.Používá se pro vícesložková/směsná hnojiva (vícesložková/směsná hnojiva obsahující dusičnan amonný s fosforečnanem a/nebo uhličitanem draselným), u kterých je obsah dusíku z dusičnanu amonného</t>
  </si>
  <si>
    <t>2 - Dusičnan amonný (1250/5 000) - jakost pro hnojiva.Používá se pro hnojiva na bázi dusičnanu amonného a pro vícesložková/směsná hnojiva na bázi dusičnanu amonného, u kterých je obsah dusíku z dusičnanu amonného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</si>
</sst>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justify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justify"/>
    </xf>
    <xf numFmtId="3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2" borderId="1" xfId="0" applyFill="1" applyBorder="1" applyProtection="1">
      <protection locked="0"/>
    </xf>
    <xf numFmtId="0" fontId="1" fillId="0" borderId="0" xfId="0" applyFont="1" applyAlignment="1" applyProtection="1">
      <alignment horizontal="justify"/>
    </xf>
    <xf numFmtId="0" fontId="1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horizontal="justify"/>
    </xf>
    <xf numFmtId="0" fontId="2" fillId="3" borderId="0" xfId="0" applyFont="1" applyFill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justify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1" xfId="0" applyFill="1" applyBorder="1" applyProtection="1">
      <protection locked="0"/>
    </xf>
    <xf numFmtId="0" fontId="0" fillId="2" borderId="0" xfId="0" applyFill="1" applyProtection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3" sqref="D13"/>
    </sheetView>
  </sheetViews>
  <sheetFormatPr defaultRowHeight="15"/>
  <cols>
    <col min="1" max="1" width="34.7109375" customWidth="1"/>
    <col min="2" max="3" width="20.5703125" customWidth="1"/>
    <col min="4" max="4" width="18.5703125" style="5"/>
    <col min="5" max="6" width="18.5703125" style="5" customWidth="1"/>
    <col min="7" max="7" width="23.85546875" style="5" customWidth="1"/>
    <col min="8" max="8" width="21.140625" style="5" customWidth="1"/>
  </cols>
  <sheetData>
    <row r="1" spans="1:8" ht="20.25" customHeight="1">
      <c r="A1" s="1"/>
      <c r="B1" s="17" t="s">
        <v>1</v>
      </c>
      <c r="C1" s="18"/>
      <c r="D1" s="19" t="s">
        <v>17</v>
      </c>
      <c r="E1" s="17" t="s">
        <v>18</v>
      </c>
      <c r="F1" s="17" t="s">
        <v>19</v>
      </c>
      <c r="G1" s="11" t="s">
        <v>32</v>
      </c>
      <c r="H1" s="11" t="s">
        <v>32</v>
      </c>
    </row>
    <row r="2" spans="1:8">
      <c r="A2" s="1"/>
      <c r="B2" s="2" t="s">
        <v>2</v>
      </c>
      <c r="C2" s="2" t="s">
        <v>3</v>
      </c>
      <c r="D2" s="20"/>
      <c r="E2" s="17"/>
      <c r="F2" s="17"/>
      <c r="G2" s="11" t="s">
        <v>33</v>
      </c>
      <c r="H2" s="11" t="s">
        <v>34</v>
      </c>
    </row>
    <row r="3" spans="1:8">
      <c r="A3" s="12" t="s">
        <v>35</v>
      </c>
      <c r="B3" s="14">
        <v>5000</v>
      </c>
      <c r="C3" s="14">
        <v>10000</v>
      </c>
      <c r="D3" s="6"/>
      <c r="E3" s="5">
        <f>D3/B3*100</f>
        <v>0</v>
      </c>
      <c r="F3" s="5">
        <f>D3/C3*100</f>
        <v>0</v>
      </c>
      <c r="G3" s="5">
        <f>IF(E3&gt;2,E3,0)</f>
        <v>0</v>
      </c>
      <c r="H3" s="5">
        <f>IF(F3&gt;2,F3,0)</f>
        <v>0</v>
      </c>
    </row>
    <row r="4" spans="1:8">
      <c r="A4" s="12" t="s">
        <v>36</v>
      </c>
      <c r="B4" s="14">
        <v>1250</v>
      </c>
      <c r="C4" s="14">
        <v>5000</v>
      </c>
      <c r="D4" s="6"/>
      <c r="E4" s="5">
        <f t="shared" ref="E4:E15" si="0">D4/B4*100</f>
        <v>0</v>
      </c>
      <c r="F4" s="5">
        <f t="shared" ref="F4:F15" si="1">D4/C4*100</f>
        <v>0</v>
      </c>
      <c r="G4" s="5">
        <f t="shared" ref="G4:H15" si="2">IF(E4&gt;2,E4,0)</f>
        <v>0</v>
      </c>
      <c r="H4" s="5">
        <f t="shared" si="2"/>
        <v>0</v>
      </c>
    </row>
    <row r="5" spans="1:8">
      <c r="A5" s="12" t="s">
        <v>37</v>
      </c>
      <c r="B5" s="15">
        <v>350</v>
      </c>
      <c r="C5" s="14">
        <v>2500</v>
      </c>
      <c r="D5" s="24">
        <v>0</v>
      </c>
      <c r="E5" s="5">
        <f t="shared" si="0"/>
        <v>0</v>
      </c>
      <c r="F5" s="5">
        <f t="shared" si="1"/>
        <v>0</v>
      </c>
      <c r="G5" s="5">
        <f t="shared" si="2"/>
        <v>0</v>
      </c>
      <c r="H5" s="5">
        <f t="shared" si="2"/>
        <v>0</v>
      </c>
    </row>
    <row r="6" spans="1:8">
      <c r="A6" s="12" t="s">
        <v>38</v>
      </c>
      <c r="B6" s="15">
        <v>10</v>
      </c>
      <c r="C6" s="14">
        <v>50</v>
      </c>
      <c r="D6" s="24">
        <v>0</v>
      </c>
      <c r="E6" s="5">
        <f t="shared" si="0"/>
        <v>0</v>
      </c>
      <c r="F6" s="5">
        <f t="shared" si="1"/>
        <v>0</v>
      </c>
      <c r="G6" s="5">
        <f t="shared" si="2"/>
        <v>0</v>
      </c>
      <c r="H6" s="5">
        <f t="shared" si="2"/>
        <v>0</v>
      </c>
    </row>
    <row r="7" spans="1:8">
      <c r="A7" s="12" t="s">
        <v>39</v>
      </c>
      <c r="B7" s="15">
        <v>5000</v>
      </c>
      <c r="C7" s="14">
        <v>10000</v>
      </c>
      <c r="D7" s="24">
        <v>0</v>
      </c>
      <c r="E7" s="5">
        <f t="shared" si="0"/>
        <v>0</v>
      </c>
      <c r="F7" s="5">
        <f t="shared" si="1"/>
        <v>0</v>
      </c>
      <c r="G7" s="5">
        <f t="shared" si="2"/>
        <v>0</v>
      </c>
      <c r="H7" s="5">
        <f t="shared" si="2"/>
        <v>0</v>
      </c>
    </row>
    <row r="8" spans="1:8">
      <c r="A8" s="12" t="s">
        <v>40</v>
      </c>
      <c r="B8" s="15">
        <v>1250</v>
      </c>
      <c r="C8" s="14">
        <v>5000</v>
      </c>
      <c r="D8" s="24">
        <v>0</v>
      </c>
      <c r="E8" s="5">
        <f t="shared" si="0"/>
        <v>0</v>
      </c>
      <c r="F8" s="5">
        <f t="shared" si="1"/>
        <v>0</v>
      </c>
      <c r="G8" s="5">
        <f t="shared" si="2"/>
        <v>0</v>
      </c>
      <c r="H8" s="5">
        <f t="shared" si="2"/>
        <v>0</v>
      </c>
    </row>
    <row r="9" spans="1:8" ht="30">
      <c r="A9" s="12" t="s">
        <v>41</v>
      </c>
      <c r="B9" s="15">
        <v>1</v>
      </c>
      <c r="C9" s="14">
        <v>2</v>
      </c>
      <c r="D9" s="6"/>
      <c r="E9" s="5">
        <f t="shared" si="0"/>
        <v>0</v>
      </c>
      <c r="F9" s="5">
        <f t="shared" si="1"/>
        <v>0</v>
      </c>
      <c r="G9" s="5">
        <f t="shared" si="2"/>
        <v>0</v>
      </c>
      <c r="H9" s="5">
        <f t="shared" si="2"/>
        <v>0</v>
      </c>
    </row>
    <row r="10" spans="1:8" ht="30">
      <c r="A10" s="12" t="s">
        <v>42</v>
      </c>
      <c r="B10" s="15">
        <v>0.1</v>
      </c>
      <c r="C10" s="14">
        <v>9</v>
      </c>
      <c r="D10" s="6"/>
      <c r="E10" s="5">
        <f t="shared" si="0"/>
        <v>0</v>
      </c>
      <c r="F10" s="5">
        <f t="shared" si="1"/>
        <v>0</v>
      </c>
      <c r="G10" s="5">
        <f t="shared" si="2"/>
        <v>0</v>
      </c>
      <c r="H10" s="5">
        <f t="shared" si="2"/>
        <v>0</v>
      </c>
    </row>
    <row r="11" spans="1:8">
      <c r="A11" s="12" t="s">
        <v>43</v>
      </c>
      <c r="B11" s="15">
        <v>20</v>
      </c>
      <c r="C11" s="14">
        <v>100</v>
      </c>
      <c r="D11" s="6"/>
      <c r="E11" s="5">
        <f t="shared" si="0"/>
        <v>0</v>
      </c>
      <c r="F11" s="5">
        <f t="shared" si="1"/>
        <v>0</v>
      </c>
      <c r="G11" s="5">
        <f t="shared" si="2"/>
        <v>0</v>
      </c>
      <c r="H11" s="5">
        <f t="shared" si="2"/>
        <v>0</v>
      </c>
    </row>
    <row r="12" spans="1:8">
      <c r="A12" s="12" t="s">
        <v>44</v>
      </c>
      <c r="B12" s="15">
        <v>10</v>
      </c>
      <c r="C12" s="14">
        <v>25</v>
      </c>
      <c r="D12" s="6"/>
      <c r="E12" s="5">
        <f t="shared" si="0"/>
        <v>0</v>
      </c>
      <c r="F12" s="5">
        <f t="shared" si="1"/>
        <v>0</v>
      </c>
      <c r="G12" s="5">
        <f t="shared" si="2"/>
        <v>0</v>
      </c>
      <c r="H12" s="5">
        <f t="shared" si="2"/>
        <v>0</v>
      </c>
    </row>
    <row r="13" spans="1:8" ht="75">
      <c r="A13" s="12" t="s">
        <v>45</v>
      </c>
      <c r="B13" s="15"/>
      <c r="C13" s="15">
        <v>1</v>
      </c>
      <c r="D13" s="6"/>
      <c r="F13" s="5">
        <f t="shared" si="1"/>
        <v>0</v>
      </c>
      <c r="H13" s="5">
        <f t="shared" si="2"/>
        <v>0</v>
      </c>
    </row>
    <row r="14" spans="1:8">
      <c r="A14" s="12" t="s">
        <v>46</v>
      </c>
      <c r="B14" s="15">
        <v>10</v>
      </c>
      <c r="C14" s="14">
        <v>20</v>
      </c>
      <c r="D14" s="6"/>
      <c r="E14" s="5">
        <f t="shared" si="0"/>
        <v>0</v>
      </c>
      <c r="F14" s="5">
        <f t="shared" si="1"/>
        <v>0</v>
      </c>
      <c r="G14" s="5">
        <f t="shared" si="2"/>
        <v>0</v>
      </c>
      <c r="H14" s="5">
        <f t="shared" si="2"/>
        <v>0</v>
      </c>
    </row>
    <row r="15" spans="1:8">
      <c r="A15" s="12" t="s">
        <v>47</v>
      </c>
      <c r="B15" s="15">
        <v>10</v>
      </c>
      <c r="C15" s="15">
        <v>20</v>
      </c>
      <c r="D15" s="6"/>
      <c r="E15" s="5">
        <f t="shared" si="0"/>
        <v>0</v>
      </c>
      <c r="F15" s="5">
        <f t="shared" si="1"/>
        <v>0</v>
      </c>
      <c r="G15" s="5">
        <f t="shared" si="2"/>
        <v>0</v>
      </c>
      <c r="H15" s="5">
        <f t="shared" si="2"/>
        <v>0</v>
      </c>
    </row>
    <row r="16" spans="1:8">
      <c r="A16" s="12" t="s">
        <v>48</v>
      </c>
      <c r="B16" s="15">
        <v>5</v>
      </c>
      <c r="C16" s="14">
        <v>50</v>
      </c>
      <c r="D16" s="25"/>
      <c r="E16" s="5">
        <f t="shared" ref="E16:E36" si="3">D16/B16*100</f>
        <v>0</v>
      </c>
      <c r="F16" s="5">
        <f t="shared" ref="F16:F36" si="4">D16/C16*100</f>
        <v>0</v>
      </c>
      <c r="G16" s="5">
        <f t="shared" ref="G16:G36" si="5">IF(E16&gt;2,E16,0)</f>
        <v>0</v>
      </c>
      <c r="H16" s="5">
        <f t="shared" ref="H16:H36" si="6">IF(F16&gt;2,F16,0)</f>
        <v>0</v>
      </c>
    </row>
    <row r="17" spans="1:8">
      <c r="A17" s="12" t="s">
        <v>49</v>
      </c>
      <c r="B17" s="15">
        <v>5</v>
      </c>
      <c r="C17" s="15">
        <v>50</v>
      </c>
      <c r="D17" s="25"/>
      <c r="E17" s="5">
        <f t="shared" si="3"/>
        <v>0</v>
      </c>
      <c r="F17" s="5">
        <f t="shared" si="4"/>
        <v>0</v>
      </c>
      <c r="G17" s="5">
        <f t="shared" si="5"/>
        <v>0</v>
      </c>
      <c r="H17" s="5">
        <f t="shared" si="6"/>
        <v>0</v>
      </c>
    </row>
    <row r="18" spans="1:8">
      <c r="A18" s="12" t="s">
        <v>50</v>
      </c>
      <c r="B18" s="15">
        <v>25</v>
      </c>
      <c r="C18" s="14">
        <v>250</v>
      </c>
      <c r="D18" s="25"/>
      <c r="E18" s="5">
        <f t="shared" si="3"/>
        <v>0</v>
      </c>
      <c r="F18" s="5">
        <f t="shared" si="4"/>
        <v>0</v>
      </c>
      <c r="G18" s="5">
        <f t="shared" si="5"/>
        <v>0</v>
      </c>
      <c r="H18" s="5">
        <f t="shared" si="6"/>
        <v>0</v>
      </c>
    </row>
    <row r="19" spans="1:8">
      <c r="A19" s="12" t="s">
        <v>51</v>
      </c>
      <c r="B19" s="15">
        <v>5</v>
      </c>
      <c r="C19" s="15">
        <v>50</v>
      </c>
      <c r="D19" s="25"/>
      <c r="E19" s="5">
        <f t="shared" si="3"/>
        <v>0</v>
      </c>
      <c r="F19" s="5">
        <f t="shared" si="4"/>
        <v>0</v>
      </c>
      <c r="G19" s="5">
        <f t="shared" si="5"/>
        <v>0</v>
      </c>
      <c r="H19" s="5">
        <f t="shared" si="6"/>
        <v>0</v>
      </c>
    </row>
    <row r="20" spans="1:8" ht="30">
      <c r="A20" s="12" t="s">
        <v>52</v>
      </c>
      <c r="B20" s="15">
        <v>50</v>
      </c>
      <c r="C20" s="14">
        <v>200</v>
      </c>
      <c r="D20" s="26"/>
      <c r="E20" s="5">
        <f t="shared" si="3"/>
        <v>0</v>
      </c>
      <c r="F20" s="5">
        <f t="shared" si="4"/>
        <v>0</v>
      </c>
      <c r="G20" s="5">
        <f t="shared" si="5"/>
        <v>0</v>
      </c>
      <c r="H20" s="5">
        <f t="shared" si="6"/>
        <v>0</v>
      </c>
    </row>
    <row r="21" spans="1:8">
      <c r="A21" s="12" t="s">
        <v>53</v>
      </c>
      <c r="B21" s="15">
        <v>5</v>
      </c>
      <c r="C21" s="15">
        <v>50</v>
      </c>
      <c r="D21" s="26"/>
      <c r="E21" s="5">
        <f t="shared" si="3"/>
        <v>0</v>
      </c>
      <c r="F21" s="5">
        <f t="shared" si="4"/>
        <v>0</v>
      </c>
      <c r="G21" s="5">
        <f t="shared" si="5"/>
        <v>0</v>
      </c>
      <c r="H21" s="5">
        <f t="shared" si="6"/>
        <v>0</v>
      </c>
    </row>
    <row r="22" spans="1:8">
      <c r="A22" s="12" t="s">
        <v>54</v>
      </c>
      <c r="B22" s="15">
        <v>5</v>
      </c>
      <c r="C22" s="14">
        <v>50</v>
      </c>
      <c r="D22" s="26"/>
      <c r="E22" s="5">
        <f t="shared" si="3"/>
        <v>0</v>
      </c>
      <c r="F22" s="5">
        <f t="shared" si="4"/>
        <v>0</v>
      </c>
      <c r="G22" s="5">
        <f t="shared" si="5"/>
        <v>0</v>
      </c>
      <c r="H22" s="5">
        <f t="shared" si="6"/>
        <v>0</v>
      </c>
    </row>
    <row r="23" spans="1:8">
      <c r="A23" s="12" t="s">
        <v>55</v>
      </c>
      <c r="B23" s="15">
        <v>5</v>
      </c>
      <c r="C23" s="15">
        <v>50</v>
      </c>
      <c r="D23" s="26"/>
      <c r="E23" s="5">
        <f t="shared" si="3"/>
        <v>0</v>
      </c>
      <c r="F23" s="5">
        <f t="shared" si="4"/>
        <v>0</v>
      </c>
      <c r="G23" s="5">
        <f t="shared" si="5"/>
        <v>0</v>
      </c>
      <c r="H23" s="5">
        <f t="shared" si="6"/>
        <v>0</v>
      </c>
    </row>
    <row r="24" spans="1:8">
      <c r="A24" s="12" t="s">
        <v>56</v>
      </c>
      <c r="B24" s="15">
        <v>500</v>
      </c>
      <c r="C24" s="15">
        <v>5000</v>
      </c>
      <c r="D24" s="26"/>
      <c r="E24" s="5">
        <f t="shared" si="3"/>
        <v>0</v>
      </c>
      <c r="F24" s="5">
        <f t="shared" si="4"/>
        <v>0</v>
      </c>
      <c r="G24" s="5">
        <f t="shared" si="5"/>
        <v>0</v>
      </c>
      <c r="H24" s="5">
        <f t="shared" si="6"/>
        <v>0</v>
      </c>
    </row>
    <row r="25" spans="1:8" ht="30">
      <c r="A25" s="12" t="s">
        <v>57</v>
      </c>
      <c r="B25" s="15"/>
      <c r="C25" s="15">
        <v>0.01</v>
      </c>
      <c r="D25" s="26"/>
      <c r="F25" s="5">
        <f t="shared" si="4"/>
        <v>0</v>
      </c>
      <c r="H25" s="5">
        <f t="shared" si="6"/>
        <v>0</v>
      </c>
    </row>
    <row r="26" spans="1:8">
      <c r="A26" s="12" t="s">
        <v>58</v>
      </c>
      <c r="B26" s="15"/>
      <c r="C26" s="15">
        <v>0.15</v>
      </c>
      <c r="D26" s="26"/>
      <c r="F26" s="5">
        <f t="shared" si="4"/>
        <v>0</v>
      </c>
      <c r="H26" s="5">
        <f t="shared" si="6"/>
        <v>0</v>
      </c>
    </row>
    <row r="27" spans="1:8">
      <c r="A27" s="12" t="s">
        <v>59</v>
      </c>
      <c r="B27" s="15">
        <v>200</v>
      </c>
      <c r="C27" s="15">
        <v>2000</v>
      </c>
      <c r="D27" s="26"/>
      <c r="E27" s="5">
        <f t="shared" si="3"/>
        <v>0</v>
      </c>
      <c r="F27" s="5">
        <f t="shared" si="4"/>
        <v>0</v>
      </c>
      <c r="G27" s="5">
        <f t="shared" si="5"/>
        <v>0</v>
      </c>
      <c r="H27" s="5">
        <f t="shared" si="6"/>
        <v>0</v>
      </c>
    </row>
    <row r="28" spans="1:8">
      <c r="A28" s="12" t="s">
        <v>60</v>
      </c>
      <c r="B28" s="15">
        <v>10</v>
      </c>
      <c r="C28" s="15">
        <v>100</v>
      </c>
      <c r="D28" s="26"/>
      <c r="E28" s="5">
        <f t="shared" si="3"/>
        <v>0</v>
      </c>
      <c r="F28" s="5">
        <f t="shared" si="4"/>
        <v>0</v>
      </c>
      <c r="G28" s="5">
        <f t="shared" si="5"/>
        <v>0</v>
      </c>
      <c r="H28" s="5">
        <f t="shared" si="6"/>
        <v>0</v>
      </c>
    </row>
    <row r="29" spans="1:8">
      <c r="A29" s="12" t="s">
        <v>61</v>
      </c>
      <c r="B29" s="15">
        <v>0.3</v>
      </c>
      <c r="C29" s="15">
        <v>0.75</v>
      </c>
      <c r="D29" s="25"/>
      <c r="E29" s="5">
        <f t="shared" si="3"/>
        <v>0</v>
      </c>
      <c r="F29" s="5">
        <f t="shared" si="4"/>
        <v>0</v>
      </c>
      <c r="G29" s="5">
        <f t="shared" si="5"/>
        <v>0</v>
      </c>
      <c r="H29" s="5">
        <f t="shared" si="6"/>
        <v>0</v>
      </c>
    </row>
    <row r="30" spans="1:8">
      <c r="A30" s="12" t="s">
        <v>62</v>
      </c>
      <c r="B30" s="15">
        <v>0.2</v>
      </c>
      <c r="C30" s="15">
        <v>1</v>
      </c>
      <c r="D30" s="25"/>
      <c r="E30" s="5">
        <f t="shared" si="3"/>
        <v>0</v>
      </c>
      <c r="F30" s="5">
        <f t="shared" si="4"/>
        <v>0</v>
      </c>
      <c r="G30" s="5">
        <f t="shared" si="5"/>
        <v>0</v>
      </c>
      <c r="H30" s="5">
        <f t="shared" si="6"/>
        <v>0</v>
      </c>
    </row>
    <row r="31" spans="1:8">
      <c r="A31" s="12" t="s">
        <v>63</v>
      </c>
      <c r="B31" s="15">
        <v>0.2</v>
      </c>
      <c r="C31" s="15">
        <v>1</v>
      </c>
      <c r="D31" s="25"/>
      <c r="E31" s="5">
        <f t="shared" si="3"/>
        <v>0</v>
      </c>
      <c r="F31" s="5">
        <f t="shared" si="4"/>
        <v>0</v>
      </c>
      <c r="G31" s="5">
        <f t="shared" si="5"/>
        <v>0</v>
      </c>
      <c r="H31" s="5">
        <f t="shared" si="6"/>
        <v>0</v>
      </c>
    </row>
    <row r="32" spans="1:8">
      <c r="A32" s="12" t="s">
        <v>64</v>
      </c>
      <c r="B32" s="15"/>
      <c r="C32" s="15">
        <v>1</v>
      </c>
      <c r="D32" s="25"/>
      <c r="F32" s="5">
        <f t="shared" si="4"/>
        <v>0</v>
      </c>
      <c r="H32" s="5">
        <f t="shared" si="6"/>
        <v>0</v>
      </c>
    </row>
    <row r="33" spans="1:8">
      <c r="A33" s="12" t="s">
        <v>65</v>
      </c>
      <c r="B33" s="15">
        <v>15</v>
      </c>
      <c r="C33" s="15">
        <v>75</v>
      </c>
      <c r="D33" s="25"/>
      <c r="E33" s="5">
        <f t="shared" si="3"/>
        <v>0</v>
      </c>
      <c r="F33" s="5">
        <f t="shared" si="4"/>
        <v>0</v>
      </c>
      <c r="G33" s="5">
        <f t="shared" si="5"/>
        <v>0</v>
      </c>
      <c r="H33" s="5">
        <f t="shared" si="6"/>
        <v>0</v>
      </c>
    </row>
    <row r="34" spans="1:8" ht="30">
      <c r="A34" s="12" t="s">
        <v>68</v>
      </c>
      <c r="B34" s="14">
        <v>2500</v>
      </c>
      <c r="C34" s="14">
        <v>25000</v>
      </c>
      <c r="D34" s="25"/>
      <c r="E34" s="5">
        <f t="shared" si="3"/>
        <v>0</v>
      </c>
      <c r="F34" s="5">
        <f t="shared" si="4"/>
        <v>0</v>
      </c>
      <c r="G34" s="5">
        <f t="shared" si="5"/>
        <v>0</v>
      </c>
      <c r="H34" s="5">
        <f t="shared" si="6"/>
        <v>0</v>
      </c>
    </row>
    <row r="35" spans="1:8" ht="60">
      <c r="A35" s="12" t="s">
        <v>66</v>
      </c>
      <c r="B35" s="15"/>
      <c r="C35" s="16">
        <v>1E-3</v>
      </c>
      <c r="D35" s="25"/>
      <c r="F35" s="5">
        <f t="shared" si="4"/>
        <v>0</v>
      </c>
      <c r="H35" s="5">
        <f t="shared" si="6"/>
        <v>0</v>
      </c>
    </row>
    <row r="36" spans="1:8" ht="210">
      <c r="A36" s="12" t="s">
        <v>67</v>
      </c>
      <c r="B36" s="15">
        <v>0.5</v>
      </c>
      <c r="C36" s="15">
        <v>2</v>
      </c>
      <c r="D36" s="25"/>
      <c r="E36" s="5">
        <f t="shared" si="3"/>
        <v>0</v>
      </c>
      <c r="F36" s="5">
        <f t="shared" si="4"/>
        <v>0</v>
      </c>
      <c r="G36" s="5">
        <f t="shared" si="5"/>
        <v>0</v>
      </c>
      <c r="H36" s="5">
        <f t="shared" si="6"/>
        <v>0</v>
      </c>
    </row>
    <row r="37" spans="1:8" ht="30">
      <c r="A37" s="7" t="s">
        <v>29</v>
      </c>
      <c r="B37" s="8">
        <f>G37/100</f>
        <v>0</v>
      </c>
      <c r="C37" s="8">
        <f>H37/100</f>
        <v>0</v>
      </c>
      <c r="G37" s="5">
        <f>SUM(G3:G36)</f>
        <v>0</v>
      </c>
      <c r="H37" s="5">
        <f>SUM(H3:H36)</f>
        <v>0</v>
      </c>
    </row>
    <row r="38" spans="1:8">
      <c r="A38" s="9" t="s">
        <v>30</v>
      </c>
      <c r="B38" s="10" t="str">
        <f>IF(B37&gt;=1,"Kategorie A","Není kategorizováno")</f>
        <v>Není kategorizováno</v>
      </c>
      <c r="C38" s="10" t="str">
        <f>IF(C37&gt;=1,"Kategorie B","Není kategorizováno")</f>
        <v>Není kategorizováno</v>
      </c>
    </row>
    <row r="39" spans="1:8">
      <c r="A39" s="13" t="s">
        <v>69</v>
      </c>
    </row>
    <row r="40" spans="1:8" ht="45">
      <c r="A40" s="13" t="s">
        <v>70</v>
      </c>
    </row>
    <row r="41" spans="1:8" ht="90">
      <c r="A41" s="13" t="s">
        <v>71</v>
      </c>
    </row>
    <row r="42" spans="1:8" ht="270">
      <c r="A42" s="13" t="s">
        <v>72</v>
      </c>
    </row>
    <row r="43" spans="1:8" ht="120">
      <c r="A43" s="13" t="s">
        <v>73</v>
      </c>
    </row>
    <row r="44" spans="1:8">
      <c r="A44" s="13" t="s">
        <v>74</v>
      </c>
    </row>
    <row r="45" spans="1:8">
      <c r="A45" s="23" t="s">
        <v>75</v>
      </c>
    </row>
    <row r="46" spans="1:8">
      <c r="A46" s="23" t="s">
        <v>76</v>
      </c>
    </row>
    <row r="47" spans="1:8">
      <c r="A47" s="13"/>
    </row>
  </sheetData>
  <mergeCells count="4">
    <mergeCell ref="B1:C1"/>
    <mergeCell ref="D1:D2"/>
    <mergeCell ref="E1:E2"/>
    <mergeCell ref="F1:F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B10" workbookViewId="0">
      <selection activeCell="B16" sqref="B16"/>
    </sheetView>
  </sheetViews>
  <sheetFormatPr defaultColWidth="18.5703125" defaultRowHeight="15"/>
  <cols>
    <col min="1" max="1" width="59.140625" style="5" customWidth="1"/>
    <col min="2" max="2" width="20" style="5" customWidth="1"/>
    <col min="3" max="4" width="18.5703125" style="5"/>
    <col min="5" max="6" width="18.5703125" style="5" customWidth="1"/>
    <col min="7" max="7" width="23.85546875" style="5" customWidth="1"/>
    <col min="8" max="8" width="21.140625" style="5" customWidth="1"/>
    <col min="9" max="16384" width="18.5703125" style="5"/>
  </cols>
  <sheetData>
    <row r="1" spans="1:8" s="2" customFormat="1">
      <c r="A1" s="2" t="s">
        <v>0</v>
      </c>
      <c r="B1" s="17" t="s">
        <v>1</v>
      </c>
      <c r="C1" s="18"/>
      <c r="D1" s="19" t="s">
        <v>17</v>
      </c>
      <c r="E1" s="17" t="s">
        <v>18</v>
      </c>
      <c r="F1" s="17" t="s">
        <v>19</v>
      </c>
      <c r="G1" s="2" t="s">
        <v>32</v>
      </c>
      <c r="H1" s="2" t="s">
        <v>32</v>
      </c>
    </row>
    <row r="2" spans="1:8" s="2" customFormat="1">
      <c r="B2" s="2" t="s">
        <v>2</v>
      </c>
      <c r="C2" s="2" t="s">
        <v>3</v>
      </c>
      <c r="D2" s="20"/>
      <c r="E2" s="17"/>
      <c r="F2" s="17"/>
      <c r="G2" s="2" t="s">
        <v>33</v>
      </c>
      <c r="H2" s="2" t="s">
        <v>34</v>
      </c>
    </row>
    <row r="3" spans="1:8">
      <c r="A3" s="3" t="s">
        <v>4</v>
      </c>
      <c r="B3" s="4">
        <v>5</v>
      </c>
      <c r="C3" s="4">
        <v>20</v>
      </c>
      <c r="D3" s="6"/>
      <c r="E3" s="5">
        <f>D3/B3*100</f>
        <v>0</v>
      </c>
      <c r="F3" s="5">
        <f>D3/C3*100</f>
        <v>0</v>
      </c>
      <c r="G3" s="5">
        <f>IF(E3&gt;2,E3,0)</f>
        <v>0</v>
      </c>
      <c r="H3" s="5">
        <f>IF(F3&gt;2,F3,0)</f>
        <v>0</v>
      </c>
    </row>
    <row r="4" spans="1:8">
      <c r="A4" s="3" t="s">
        <v>5</v>
      </c>
      <c r="B4" s="4">
        <v>50</v>
      </c>
      <c r="C4" s="4">
        <v>200</v>
      </c>
      <c r="D4" s="6"/>
      <c r="E4" s="5">
        <f t="shared" ref="E4:E15" si="0">D4/B4*100</f>
        <v>0</v>
      </c>
      <c r="F4" s="5">
        <f t="shared" ref="F4:F15" si="1">D4/C4*100</f>
        <v>0</v>
      </c>
      <c r="G4" s="5">
        <f t="shared" ref="G4:G15" si="2">IF(E4&gt;2,E4,0)</f>
        <v>0</v>
      </c>
      <c r="H4" s="5">
        <f t="shared" ref="H4:H15" si="3">IF(F4&gt;2,F4,0)</f>
        <v>0</v>
      </c>
    </row>
    <row r="5" spans="1:8">
      <c r="A5" s="3" t="s">
        <v>6</v>
      </c>
      <c r="B5" s="4">
        <v>50</v>
      </c>
      <c r="C5" s="4">
        <v>200</v>
      </c>
      <c r="D5" s="6">
        <f>5/1000*0.86</f>
        <v>4.3E-3</v>
      </c>
      <c r="E5" s="5">
        <f t="shared" si="0"/>
        <v>8.6E-3</v>
      </c>
      <c r="F5" s="5">
        <f t="shared" si="1"/>
        <v>2.15E-3</v>
      </c>
      <c r="G5" s="5">
        <f t="shared" si="2"/>
        <v>0</v>
      </c>
      <c r="H5" s="5">
        <f t="shared" si="3"/>
        <v>0</v>
      </c>
    </row>
    <row r="6" spans="1:8" ht="30">
      <c r="A6" s="3" t="s">
        <v>12</v>
      </c>
      <c r="B6" s="4">
        <v>50</v>
      </c>
      <c r="C6" s="4">
        <v>200</v>
      </c>
      <c r="D6" s="6"/>
      <c r="E6" s="5">
        <f t="shared" si="0"/>
        <v>0</v>
      </c>
      <c r="F6" s="5">
        <f t="shared" si="1"/>
        <v>0</v>
      </c>
      <c r="G6" s="5">
        <f t="shared" si="2"/>
        <v>0</v>
      </c>
      <c r="H6" s="5">
        <f t="shared" si="3"/>
        <v>0</v>
      </c>
    </row>
    <row r="7" spans="1:8" ht="60">
      <c r="A7" s="3" t="s">
        <v>11</v>
      </c>
      <c r="B7" s="4">
        <v>10</v>
      </c>
      <c r="C7" s="4">
        <v>50</v>
      </c>
      <c r="D7" s="6"/>
      <c r="E7" s="5">
        <f t="shared" si="0"/>
        <v>0</v>
      </c>
      <c r="F7" s="5">
        <f t="shared" si="1"/>
        <v>0</v>
      </c>
      <c r="G7" s="5">
        <f t="shared" si="2"/>
        <v>0</v>
      </c>
      <c r="H7" s="5">
        <f t="shared" si="3"/>
        <v>0</v>
      </c>
    </row>
    <row r="8" spans="1:8">
      <c r="A8" s="3" t="s">
        <v>7</v>
      </c>
      <c r="B8" s="4">
        <v>5000</v>
      </c>
      <c r="C8" s="4">
        <v>50000</v>
      </c>
      <c r="D8" s="6"/>
      <c r="E8" s="5">
        <f t="shared" si="0"/>
        <v>0</v>
      </c>
      <c r="F8" s="5">
        <f t="shared" si="1"/>
        <v>0</v>
      </c>
      <c r="G8" s="5">
        <f t="shared" si="2"/>
        <v>0</v>
      </c>
      <c r="H8" s="5">
        <f t="shared" si="3"/>
        <v>0</v>
      </c>
    </row>
    <row r="9" spans="1:8">
      <c r="A9" s="3" t="s">
        <v>8</v>
      </c>
      <c r="B9" s="4">
        <v>50</v>
      </c>
      <c r="C9" s="4">
        <v>200</v>
      </c>
      <c r="D9" s="6">
        <f>5/1000*0.8</f>
        <v>4.0000000000000001E-3</v>
      </c>
      <c r="E9" s="5">
        <f t="shared" si="0"/>
        <v>8.0000000000000002E-3</v>
      </c>
      <c r="F9" s="5">
        <f t="shared" si="1"/>
        <v>2E-3</v>
      </c>
      <c r="G9" s="5">
        <f t="shared" si="2"/>
        <v>0</v>
      </c>
      <c r="H9" s="5">
        <f t="shared" si="3"/>
        <v>0</v>
      </c>
    </row>
    <row r="10" spans="1:8">
      <c r="A10" s="3" t="s">
        <v>9</v>
      </c>
      <c r="B10" s="4">
        <v>5000</v>
      </c>
      <c r="C10" s="4">
        <v>50000</v>
      </c>
      <c r="D10" s="6">
        <f>220/1000*0.84</f>
        <v>0.18479999999999999</v>
      </c>
      <c r="E10" s="5">
        <f t="shared" si="0"/>
        <v>3.6959999999999996E-3</v>
      </c>
      <c r="F10" s="5">
        <f t="shared" si="1"/>
        <v>3.6959999999999998E-4</v>
      </c>
      <c r="G10" s="5">
        <f t="shared" si="2"/>
        <v>0</v>
      </c>
      <c r="H10" s="5">
        <f t="shared" si="3"/>
        <v>0</v>
      </c>
    </row>
    <row r="11" spans="1:8">
      <c r="A11" s="3" t="s">
        <v>10</v>
      </c>
      <c r="B11" s="4">
        <v>10</v>
      </c>
      <c r="C11" s="4">
        <v>50</v>
      </c>
      <c r="D11" s="6"/>
      <c r="E11" s="5">
        <f t="shared" si="0"/>
        <v>0</v>
      </c>
      <c r="F11" s="5">
        <f t="shared" si="1"/>
        <v>0</v>
      </c>
      <c r="G11" s="5">
        <f t="shared" si="2"/>
        <v>0</v>
      </c>
      <c r="H11" s="5">
        <f t="shared" si="3"/>
        <v>0</v>
      </c>
    </row>
    <row r="12" spans="1:8" ht="45">
      <c r="A12" s="3" t="s">
        <v>14</v>
      </c>
      <c r="B12" s="4">
        <v>100</v>
      </c>
      <c r="C12" s="4">
        <v>200</v>
      </c>
      <c r="D12" s="6"/>
      <c r="E12" s="5">
        <f t="shared" si="0"/>
        <v>0</v>
      </c>
      <c r="F12" s="5">
        <f t="shared" si="1"/>
        <v>0</v>
      </c>
      <c r="G12" s="5">
        <f t="shared" si="2"/>
        <v>0</v>
      </c>
      <c r="H12" s="5">
        <f t="shared" si="3"/>
        <v>0</v>
      </c>
    </row>
    <row r="13" spans="1:8" ht="60">
      <c r="A13" s="3" t="s">
        <v>15</v>
      </c>
      <c r="B13" s="4">
        <v>200</v>
      </c>
      <c r="C13" s="4">
        <v>500</v>
      </c>
      <c r="D13" s="6">
        <f>620*1.6/1000+1025/1000*0.97</f>
        <v>1.9862499999999998</v>
      </c>
      <c r="E13" s="5">
        <f t="shared" si="0"/>
        <v>0.99312499999999992</v>
      </c>
      <c r="F13" s="5">
        <f t="shared" si="1"/>
        <v>0.39724999999999994</v>
      </c>
      <c r="G13" s="5">
        <f t="shared" si="2"/>
        <v>0</v>
      </c>
      <c r="H13" s="5">
        <f t="shared" si="3"/>
        <v>0</v>
      </c>
    </row>
    <row r="14" spans="1:8" ht="45">
      <c r="A14" s="3" t="s">
        <v>13</v>
      </c>
      <c r="B14" s="4">
        <v>100</v>
      </c>
      <c r="C14" s="4">
        <v>500</v>
      </c>
      <c r="D14" s="6"/>
      <c r="E14" s="5">
        <f t="shared" si="0"/>
        <v>0</v>
      </c>
      <c r="F14" s="5">
        <f t="shared" si="1"/>
        <v>0</v>
      </c>
      <c r="G14" s="5">
        <f t="shared" si="2"/>
        <v>0</v>
      </c>
      <c r="H14" s="5">
        <f t="shared" si="3"/>
        <v>0</v>
      </c>
    </row>
    <row r="15" spans="1:8" ht="45">
      <c r="A15" s="3" t="s">
        <v>16</v>
      </c>
      <c r="B15" s="4">
        <v>50</v>
      </c>
      <c r="C15" s="4">
        <v>200</v>
      </c>
      <c r="D15" s="6"/>
      <c r="E15" s="5">
        <f t="shared" si="0"/>
        <v>0</v>
      </c>
      <c r="F15" s="5">
        <f t="shared" si="1"/>
        <v>0</v>
      </c>
      <c r="G15" s="5">
        <f t="shared" si="2"/>
        <v>0</v>
      </c>
      <c r="H15" s="5">
        <f t="shared" si="3"/>
        <v>0</v>
      </c>
    </row>
    <row r="16" spans="1:8">
      <c r="A16" s="7" t="s">
        <v>29</v>
      </c>
      <c r="B16" s="8">
        <f>G16/100</f>
        <v>0</v>
      </c>
      <c r="C16" s="8">
        <f>H16/100</f>
        <v>0</v>
      </c>
      <c r="G16" s="5">
        <f>SUM(G3:G15)</f>
        <v>0</v>
      </c>
      <c r="H16" s="5">
        <f>SUM(H3:H15)</f>
        <v>0</v>
      </c>
    </row>
    <row r="17" spans="1:7">
      <c r="A17" s="9" t="s">
        <v>30</v>
      </c>
      <c r="B17" s="10" t="str">
        <f>IF(B16&gt;=1,"Kategorie A","Není kategorizováno")</f>
        <v>Není kategorizováno</v>
      </c>
      <c r="C17" s="10" t="str">
        <f>IF(C16&gt;=1,"Kategorie B","Není kategorizováno")</f>
        <v>Není kategorizováno</v>
      </c>
    </row>
    <row r="18" spans="1:7">
      <c r="A18" s="9"/>
      <c r="B18" s="10"/>
      <c r="C18" s="10"/>
    </row>
    <row r="19" spans="1:7">
      <c r="A19" s="5" t="s">
        <v>31</v>
      </c>
    </row>
    <row r="20" spans="1:7">
      <c r="A20" s="21" t="s">
        <v>20</v>
      </c>
      <c r="B20" s="22"/>
      <c r="C20" s="22"/>
      <c r="D20" s="22"/>
      <c r="E20" s="22"/>
      <c r="F20" s="22"/>
      <c r="G20" s="22"/>
    </row>
    <row r="21" spans="1:7" ht="15" customHeight="1">
      <c r="A21" s="21" t="s">
        <v>21</v>
      </c>
      <c r="B21" s="22"/>
      <c r="C21" s="22"/>
      <c r="D21" s="22"/>
      <c r="E21" s="22"/>
      <c r="F21" s="22"/>
    </row>
    <row r="22" spans="1:7" ht="15" customHeight="1">
      <c r="A22" s="21" t="s">
        <v>22</v>
      </c>
      <c r="B22" s="22"/>
      <c r="C22" s="22"/>
      <c r="D22" s="22"/>
      <c r="E22" s="22"/>
      <c r="F22" s="22"/>
    </row>
    <row r="23" spans="1:7" ht="15" customHeight="1">
      <c r="A23" s="21" t="s">
        <v>23</v>
      </c>
      <c r="B23" s="22"/>
      <c r="C23" s="22"/>
      <c r="D23" s="22"/>
      <c r="E23" s="22"/>
      <c r="F23" s="22"/>
    </row>
    <row r="24" spans="1:7" ht="15" customHeight="1">
      <c r="A24" s="21" t="s">
        <v>24</v>
      </c>
      <c r="B24" s="22"/>
      <c r="C24" s="22"/>
      <c r="D24" s="22"/>
      <c r="E24" s="22"/>
      <c r="F24" s="22"/>
    </row>
    <row r="25" spans="1:7" ht="15" customHeight="1">
      <c r="A25" s="21" t="s">
        <v>25</v>
      </c>
      <c r="B25" s="22"/>
      <c r="C25" s="22"/>
      <c r="D25" s="22"/>
      <c r="E25" s="22"/>
      <c r="F25" s="22"/>
    </row>
    <row r="26" spans="1:7" ht="15" customHeight="1">
      <c r="A26" s="21" t="s">
        <v>26</v>
      </c>
      <c r="B26" s="22"/>
      <c r="C26" s="22"/>
      <c r="D26" s="22"/>
      <c r="E26" s="22"/>
      <c r="F26" s="22"/>
    </row>
    <row r="27" spans="1:7" ht="15" customHeight="1">
      <c r="A27" s="21" t="s">
        <v>27</v>
      </c>
      <c r="B27" s="22"/>
      <c r="C27" s="22"/>
      <c r="D27" s="22"/>
      <c r="E27" s="22"/>
      <c r="F27" s="22"/>
    </row>
    <row r="28" spans="1:7" ht="15" customHeight="1">
      <c r="A28" s="21" t="s">
        <v>28</v>
      </c>
      <c r="B28" s="22"/>
      <c r="C28" s="22"/>
      <c r="D28" s="22"/>
      <c r="E28" s="22"/>
      <c r="F28" s="22"/>
    </row>
  </sheetData>
  <mergeCells count="13">
    <mergeCell ref="B1:C1"/>
    <mergeCell ref="D1:D2"/>
    <mergeCell ref="E1:E2"/>
    <mergeCell ref="F1:F2"/>
    <mergeCell ref="A21:F21"/>
    <mergeCell ref="A28:F28"/>
    <mergeCell ref="A20:G20"/>
    <mergeCell ref="A22:F22"/>
    <mergeCell ref="A23:F23"/>
    <mergeCell ref="A24:F24"/>
    <mergeCell ref="A25:F25"/>
    <mergeCell ref="A26:F26"/>
    <mergeCell ref="A27:F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vyjmenovane latky</vt:lpstr>
      <vt:lpstr>nebezpecne vlastnosti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2010-06-20T12:14:12Z</dcterms:created>
  <dcterms:modified xsi:type="dcterms:W3CDTF">2010-12-16T21:42:22Z</dcterms:modified>
</cp:coreProperties>
</file>